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aria/Dropbox/Economics/Research/Reallocation Shock/"/>
    </mc:Choice>
  </mc:AlternateContent>
  <xr:revisionPtr revIDLastSave="0" documentId="13_ncr:1_{406406F8-1731-194D-B7C5-F4F61530C26B}" xr6:coauthVersionLast="45" xr6:coauthVersionMax="45" xr10:uidLastSave="{00000000-0000-0000-0000-000000000000}"/>
  <bookViews>
    <workbookView xWindow="4240" yWindow="460" windowWidth="24100" windowHeight="21480" xr2:uid="{58506BDB-F48C-6845-8400-1F0B3D7CB24A}"/>
  </bookViews>
  <sheets>
    <sheet name="CPS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5" i="1" s="1"/>
  <c r="C17" i="1" s="1"/>
  <c r="C6" i="1"/>
  <c r="C44" i="1"/>
  <c r="C35" i="1"/>
  <c r="C29" i="1"/>
  <c r="C25" i="1"/>
  <c r="C31" i="1" s="1"/>
  <c r="C5" i="1"/>
  <c r="C36" i="1" l="1"/>
  <c r="C38" i="1"/>
  <c r="C46" i="1" s="1"/>
  <c r="C33" i="1"/>
  <c r="C40" i="1" l="1"/>
  <c r="C39" i="1"/>
  <c r="F9" i="1"/>
</calcChain>
</file>

<file path=xl/sharedStrings.xml><?xml version="1.0" encoding="utf-8"?>
<sst xmlns="http://schemas.openxmlformats.org/spreadsheetml/2006/main" count="35" uniqueCount="35">
  <si>
    <t>On Temp layoff</t>
  </si>
  <si>
    <t>Other Job losers</t>
  </si>
  <si>
    <t>Unemployed persons</t>
  </si>
  <si>
    <t>April 2020 Employment Situation Summary (issued 8 May 2020)</t>
  </si>
  <si>
    <t>Newly unemployed persons, past 5 weeks April CPS</t>
  </si>
  <si>
    <t>Unemployed 5 - 14 weeks, March CPS</t>
  </si>
  <si>
    <t>Unemployed 5 - 14 weeks, April CPS</t>
  </si>
  <si>
    <t>Unemployed &lt; 5 weeks, February CPS</t>
  </si>
  <si>
    <t>Line no.</t>
  </si>
  <si>
    <t>Labor force change, March to April CPS</t>
  </si>
  <si>
    <t>Labor force reentrants, March CPS</t>
  </si>
  <si>
    <t>Labor force reentrants, April CPS</t>
  </si>
  <si>
    <t>Labor force new entrants, April CPS</t>
  </si>
  <si>
    <t>Labor force new entrants, March CPS</t>
  </si>
  <si>
    <t>Unemployed &gt;=15 weeks, March CPS</t>
  </si>
  <si>
    <t>Unemployed &gt;=15 weeks, April CPS</t>
  </si>
  <si>
    <t>Total labor force change from job losers, March to April CPS</t>
  </si>
  <si>
    <t>Employed with a job but not at work in April 2020</t>
  </si>
  <si>
    <t>Employed with a job but not at work in April 2019</t>
  </si>
  <si>
    <t>Share Permanent Job Losers Among Unemployed  (%) -- Divide (2) by (1)</t>
  </si>
  <si>
    <t>Share Temporary Job Losers Among Unemployed (%) -- Divide (3) by (1)</t>
  </si>
  <si>
    <t xml:space="preserve">Change in Unemployed 5 - 14 weeks, March to April CPS -- Subtract (10) from (9) </t>
  </si>
  <si>
    <t>Additional recent job losers, March to April CPS - Subtract (7) from (10)</t>
  </si>
  <si>
    <t>Total newly unemployed persons, March to April CPS -- Add (6)  and (11)</t>
  </si>
  <si>
    <t>Change in Unemployed &gt;=15 weeks, March to April CPS -- Subtract (19) from (20)</t>
  </si>
  <si>
    <t xml:space="preserve">Total change in reentrants and new entrants, March and April CPS -- Add (15) - (14)  + (17)- (16) </t>
  </si>
  <si>
    <t>Total job losses, March to April CPS -- Add (12) and -(22)</t>
  </si>
  <si>
    <t>Percent of unemployed Job losers, permanently laid off -- Divide (2) by the sum of (2) and (3)</t>
  </si>
  <si>
    <t>Total job losers, permanently laid off -- Multiply (12) by (24)</t>
  </si>
  <si>
    <t>Total permanent job losers -- Add (25) and -(22)</t>
  </si>
  <si>
    <t>Percent permanent layoffs, among all job losers -- Divide (26) by (23)</t>
  </si>
  <si>
    <t>Additional "employed with a job but not at work" in April 2020 over April 2019 - Subtract (28) from (29)</t>
  </si>
  <si>
    <t>Percent permanent layoffs, assuming all additional "employed with a job but not at work" are temporary layoffs -- Divide (26) by the sum of (30) and (23)</t>
  </si>
  <si>
    <t xml:space="preserve"> '000s, Seasonally Adjusted (unless noted)</t>
  </si>
  <si>
    <t>Total temporary job losers -- Subtract (26) from (23)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</si>
</sst>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6" formatCode="_-* #,##0_-;\-* #,##0_-;_-* &quot;-&quot;??_-;_-@_-"/>
    <numFmt numFmtId="168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3" fontId="0" fillId="0" borderId="0" xfId="0" applyNumberFormat="1"/>
    <xf numFmtId="17" fontId="0" fillId="0" borderId="0" xfId="0" applyNumberFormat="1"/>
    <xf numFmtId="16" fontId="0" fillId="0" borderId="0" xfId="0" applyNumberFormat="1"/>
    <xf numFmtId="2" fontId="0" fillId="0" borderId="0" xfId="0" applyNumberFormat="1"/>
    <xf numFmtId="166" fontId="0" fillId="0" borderId="0" xfId="1" applyNumberFormat="1" applyFont="1"/>
    <xf numFmtId="0" fontId="2" fillId="0" borderId="0" xfId="0" applyFont="1"/>
    <xf numFmtId="0" fontId="2" fillId="0" borderId="0" xfId="0" quotePrefix="1" applyFont="1" applyAlignment="1">
      <alignment wrapText="1"/>
    </xf>
    <xf numFmtId="168" fontId="0" fillId="0" borderId="0" xfId="2" applyNumberFormat="1" applyFont="1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BB3A2-6D75-554F-B3E3-FF8B96F07F37}">
  <dimension ref="A1:J54"/>
  <sheetViews>
    <sheetView tabSelected="1" topLeftCell="A28" zoomScale="173" zoomScaleNormal="173" workbookViewId="0">
      <selection activeCell="B48" sqref="B48"/>
    </sheetView>
  </sheetViews>
  <sheetFormatPr baseColWidth="10" defaultRowHeight="16" x14ac:dyDescent="0.2"/>
  <cols>
    <col min="2" max="2" width="85.83203125" customWidth="1"/>
    <col min="3" max="3" width="12.6640625" bestFit="1" customWidth="1"/>
    <col min="5" max="5" width="15" customWidth="1"/>
  </cols>
  <sheetData>
    <row r="1" spans="1:6" ht="85" x14ac:dyDescent="0.2">
      <c r="A1" s="6" t="s">
        <v>8</v>
      </c>
      <c r="B1" s="6" t="s">
        <v>3</v>
      </c>
      <c r="C1" s="7" t="s">
        <v>33</v>
      </c>
    </row>
    <row r="2" spans="1:6" x14ac:dyDescent="0.2">
      <c r="A2" s="11">
        <v>1</v>
      </c>
      <c r="B2" t="s">
        <v>2</v>
      </c>
      <c r="C2" s="5">
        <v>23078</v>
      </c>
    </row>
    <row r="3" spans="1:6" x14ac:dyDescent="0.2">
      <c r="A3" s="11">
        <v>2</v>
      </c>
      <c r="B3" t="s">
        <v>1</v>
      </c>
      <c r="C3" s="5">
        <v>2563</v>
      </c>
    </row>
    <row r="4" spans="1:6" x14ac:dyDescent="0.2">
      <c r="A4" s="11">
        <v>3</v>
      </c>
      <c r="B4" t="s">
        <v>0</v>
      </c>
      <c r="C4" s="5">
        <v>18063</v>
      </c>
    </row>
    <row r="5" spans="1:6" x14ac:dyDescent="0.2">
      <c r="A5" s="11">
        <v>4</v>
      </c>
      <c r="B5" t="s">
        <v>19</v>
      </c>
      <c r="C5" s="4">
        <f>100*C3/C2</f>
        <v>11.105815061963774</v>
      </c>
    </row>
    <row r="6" spans="1:6" x14ac:dyDescent="0.2">
      <c r="A6" s="11">
        <v>5</v>
      </c>
      <c r="B6" t="s">
        <v>20</v>
      </c>
      <c r="C6" s="4">
        <f>100*C4/C2</f>
        <v>78.269347430453251</v>
      </c>
    </row>
    <row r="7" spans="1:6" x14ac:dyDescent="0.2">
      <c r="A7" s="11"/>
    </row>
    <row r="8" spans="1:6" x14ac:dyDescent="0.2">
      <c r="A8" s="11">
        <v>6</v>
      </c>
      <c r="B8" t="s">
        <v>4</v>
      </c>
      <c r="C8" s="1">
        <v>14280</v>
      </c>
    </row>
    <row r="9" spans="1:6" x14ac:dyDescent="0.2">
      <c r="A9" s="11"/>
      <c r="F9">
        <f>(0.72*0.66) + (0.13*0.34)</f>
        <v>0.51939999999999997</v>
      </c>
    </row>
    <row r="10" spans="1:6" x14ac:dyDescent="0.2">
      <c r="A10" s="11">
        <v>7</v>
      </c>
      <c r="B10" t="s">
        <v>7</v>
      </c>
      <c r="C10">
        <v>1803</v>
      </c>
    </row>
    <row r="11" spans="1:6" x14ac:dyDescent="0.2">
      <c r="A11" s="11">
        <v>8</v>
      </c>
      <c r="B11" t="s">
        <v>5</v>
      </c>
      <c r="C11">
        <v>1794</v>
      </c>
    </row>
    <row r="12" spans="1:6" x14ac:dyDescent="0.2">
      <c r="A12" s="11">
        <v>9</v>
      </c>
      <c r="B12" t="s">
        <v>6</v>
      </c>
      <c r="C12">
        <v>7004</v>
      </c>
    </row>
    <row r="13" spans="1:6" x14ac:dyDescent="0.2">
      <c r="A13" s="11"/>
    </row>
    <row r="14" spans="1:6" x14ac:dyDescent="0.2">
      <c r="A14" s="11">
        <v>10</v>
      </c>
      <c r="B14" t="s">
        <v>21</v>
      </c>
      <c r="C14">
        <f>C12-C11</f>
        <v>5210</v>
      </c>
    </row>
    <row r="15" spans="1:6" x14ac:dyDescent="0.2">
      <c r="A15" s="11">
        <v>11</v>
      </c>
      <c r="B15" t="s">
        <v>22</v>
      </c>
      <c r="C15">
        <f>C14-C10</f>
        <v>3407</v>
      </c>
    </row>
    <row r="16" spans="1:6" x14ac:dyDescent="0.2">
      <c r="A16" s="11"/>
    </row>
    <row r="17" spans="1:3" x14ac:dyDescent="0.2">
      <c r="A17" s="11">
        <v>12</v>
      </c>
      <c r="B17" t="s">
        <v>23</v>
      </c>
      <c r="C17" s="1">
        <f>C8+C15</f>
        <v>17687</v>
      </c>
    </row>
    <row r="18" spans="1:3" x14ac:dyDescent="0.2">
      <c r="A18" s="11"/>
    </row>
    <row r="19" spans="1:3" x14ac:dyDescent="0.2">
      <c r="A19" s="11">
        <v>13</v>
      </c>
      <c r="B19" t="s">
        <v>9</v>
      </c>
      <c r="C19">
        <v>-6432</v>
      </c>
    </row>
    <row r="20" spans="1:3" x14ac:dyDescent="0.2">
      <c r="A20" s="11"/>
    </row>
    <row r="21" spans="1:3" x14ac:dyDescent="0.2">
      <c r="A21" s="11">
        <v>14</v>
      </c>
      <c r="B21" t="s">
        <v>10</v>
      </c>
      <c r="C21">
        <v>1778</v>
      </c>
    </row>
    <row r="22" spans="1:3" x14ac:dyDescent="0.2">
      <c r="A22" s="11">
        <v>15</v>
      </c>
      <c r="B22" t="s">
        <v>11</v>
      </c>
      <c r="C22">
        <v>1477</v>
      </c>
    </row>
    <row r="23" spans="1:3" x14ac:dyDescent="0.2">
      <c r="A23" s="11">
        <v>16</v>
      </c>
      <c r="B23" t="s">
        <v>13</v>
      </c>
      <c r="C23">
        <v>509</v>
      </c>
    </row>
    <row r="24" spans="1:3" x14ac:dyDescent="0.2">
      <c r="A24" s="11">
        <v>17</v>
      </c>
      <c r="B24" t="s">
        <v>12</v>
      </c>
      <c r="C24">
        <v>389</v>
      </c>
    </row>
    <row r="25" spans="1:3" x14ac:dyDescent="0.2">
      <c r="A25" s="11">
        <v>18</v>
      </c>
      <c r="B25" t="s">
        <v>25</v>
      </c>
      <c r="C25">
        <f xml:space="preserve"> ((C22-C21) + (C24-C23))</f>
        <v>-421</v>
      </c>
    </row>
    <row r="26" spans="1:3" x14ac:dyDescent="0.2">
      <c r="A26" s="11"/>
    </row>
    <row r="27" spans="1:3" x14ac:dyDescent="0.2">
      <c r="A27" s="11">
        <v>19</v>
      </c>
      <c r="B27" t="s">
        <v>14</v>
      </c>
      <c r="C27">
        <v>1971</v>
      </c>
    </row>
    <row r="28" spans="1:3" x14ac:dyDescent="0.2">
      <c r="A28" s="11">
        <v>20</v>
      </c>
      <c r="B28" t="s">
        <v>15</v>
      </c>
      <c r="C28">
        <v>1772</v>
      </c>
    </row>
    <row r="29" spans="1:3" x14ac:dyDescent="0.2">
      <c r="A29" s="11">
        <v>21</v>
      </c>
      <c r="B29" t="s">
        <v>24</v>
      </c>
      <c r="C29">
        <f>C28-C27</f>
        <v>-199</v>
      </c>
    </row>
    <row r="30" spans="1:3" x14ac:dyDescent="0.2">
      <c r="A30" s="11"/>
    </row>
    <row r="31" spans="1:3" x14ac:dyDescent="0.2">
      <c r="A31" s="11">
        <v>22</v>
      </c>
      <c r="B31" t="s">
        <v>16</v>
      </c>
      <c r="C31">
        <f>C19 - (C25+C29)</f>
        <v>-5812</v>
      </c>
    </row>
    <row r="32" spans="1:3" x14ac:dyDescent="0.2">
      <c r="A32" s="11"/>
    </row>
    <row r="33" spans="1:10" x14ac:dyDescent="0.2">
      <c r="A33" s="11">
        <v>23</v>
      </c>
      <c r="B33" t="s">
        <v>26</v>
      </c>
      <c r="C33" s="1">
        <f>C17 + (-C31)</f>
        <v>23499</v>
      </c>
    </row>
    <row r="34" spans="1:10" x14ac:dyDescent="0.2">
      <c r="A34" s="11"/>
    </row>
    <row r="35" spans="1:10" x14ac:dyDescent="0.2">
      <c r="A35" s="11">
        <v>24</v>
      </c>
      <c r="B35" t="s">
        <v>27</v>
      </c>
      <c r="C35" s="8">
        <f>C3/(C3+C4)</f>
        <v>0.12426064190827112</v>
      </c>
    </row>
    <row r="36" spans="1:10" x14ac:dyDescent="0.2">
      <c r="A36" s="11">
        <v>25</v>
      </c>
      <c r="B36" t="s">
        <v>28</v>
      </c>
      <c r="C36" s="9">
        <f>C35*C17</f>
        <v>2197.7979734315913</v>
      </c>
    </row>
    <row r="37" spans="1:10" x14ac:dyDescent="0.2">
      <c r="A37" s="11"/>
    </row>
    <row r="38" spans="1:10" x14ac:dyDescent="0.2">
      <c r="A38" s="11">
        <v>26</v>
      </c>
      <c r="B38" t="s">
        <v>29</v>
      </c>
      <c r="C38" s="9">
        <f>C36-C31</f>
        <v>8009.7979734315913</v>
      </c>
    </row>
    <row r="39" spans="1:10" x14ac:dyDescent="0.2">
      <c r="A39" s="11">
        <v>27</v>
      </c>
      <c r="B39" t="s">
        <v>34</v>
      </c>
      <c r="C39" s="1">
        <f>C33-C38</f>
        <v>15489.202026568408</v>
      </c>
    </row>
    <row r="40" spans="1:10" x14ac:dyDescent="0.2">
      <c r="A40" s="11">
        <v>28</v>
      </c>
      <c r="B40" t="s">
        <v>30</v>
      </c>
      <c r="C40" s="8">
        <f>C38/C33</f>
        <v>0.34085697150651478</v>
      </c>
    </row>
    <row r="42" spans="1:10" x14ac:dyDescent="0.2">
      <c r="A42" s="11">
        <v>29</v>
      </c>
      <c r="B42" t="s">
        <v>18</v>
      </c>
      <c r="C42">
        <v>554</v>
      </c>
    </row>
    <row r="43" spans="1:10" x14ac:dyDescent="0.2">
      <c r="A43" s="11">
        <v>30</v>
      </c>
      <c r="B43" t="s">
        <v>17</v>
      </c>
      <c r="C43">
        <v>8085</v>
      </c>
    </row>
    <row r="44" spans="1:10" x14ac:dyDescent="0.2">
      <c r="A44" s="12">
        <v>31</v>
      </c>
      <c r="B44" t="s">
        <v>31</v>
      </c>
      <c r="C44">
        <f>C43-C42</f>
        <v>7531</v>
      </c>
    </row>
    <row r="45" spans="1:10" ht="31" customHeight="1" x14ac:dyDescent="0.2"/>
    <row r="46" spans="1:10" ht="34" x14ac:dyDescent="0.2">
      <c r="A46" s="11">
        <v>32</v>
      </c>
      <c r="B46" s="10" t="s">
        <v>32</v>
      </c>
      <c r="C46" s="8">
        <f>C38/(C44+C33)</f>
        <v>0.25813077581152405</v>
      </c>
    </row>
    <row r="48" spans="1:10" x14ac:dyDescent="0.2">
      <c r="J48" s="3"/>
    </row>
    <row r="49" spans="3:5" x14ac:dyDescent="0.2">
      <c r="C49" s="2"/>
      <c r="D49" s="2"/>
    </row>
    <row r="54" spans="3:5" x14ac:dyDescent="0.2">
      <c r="C54" s="2"/>
      <c r="D54" s="2"/>
      <c r="E54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5BFD6-C3D2-4BEC-9444-B115D120C665}"/>
</file>

<file path=customXml/itemProps2.xml><?xml version="1.0" encoding="utf-8"?>
<ds:datastoreItem xmlns:ds="http://schemas.openxmlformats.org/officeDocument/2006/customXml" ds:itemID="{0E953B7F-1358-48FC-A690-2E75BC29F049}"/>
</file>

<file path=customXml/itemProps3.xml><?xml version="1.0" encoding="utf-8"?>
<ds:datastoreItem xmlns:ds="http://schemas.openxmlformats.org/officeDocument/2006/customXml" ds:itemID="{A22F287E-D022-4ECC-B441-FCF785F8E7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CPS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Steven J.</dc:creator>
  <cp:lastModifiedBy>Jose Maria Barrero</cp:lastModifiedBy>
  <dcterms:created xsi:type="dcterms:W3CDTF">2020-06-01T16:02:40Z</dcterms:created>
  <dcterms:modified xsi:type="dcterms:W3CDTF">2020-07-02T01:29:30Z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